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4 ОГЭ\9 2025\ПДО 101-БНГРЭ-2025 Аренда ДГУ в 2026-2027 гг\1 Запрос\Формы 6к,т\"/>
    </mc:Choice>
  </mc:AlternateContent>
  <xr:revisionPtr revIDLastSave="0" documentId="13_ncr:1_{39425112-D09A-4C59-B474-519FBD3A7ED3}" xr6:coauthVersionLast="36" xr6:coauthVersionMax="47" xr10:uidLastSave="{00000000-0000-0000-0000-000000000000}"/>
  <bookViews>
    <workbookView xWindow="-120" yWindow="-120" windowWidth="29040" windowHeight="15225" tabRatio="791" xr2:uid="{00000000-000D-0000-FFFF-FFFF00000000}"/>
  </bookViews>
  <sheets>
    <sheet name="6.2к" sheetId="43" r:id="rId1"/>
  </sheets>
  <definedNames>
    <definedName name="_xlnm.Print_Area" localSheetId="0">'6.2к'!$A$1:$H$49</definedName>
  </definedNames>
  <calcPr calcId="191029" fullPrecision="0"/>
</workbook>
</file>

<file path=xl/calcChain.xml><?xml version="1.0" encoding="utf-8"?>
<calcChain xmlns="http://schemas.openxmlformats.org/spreadsheetml/2006/main">
  <c r="H16" i="43" l="1"/>
  <c r="H13" i="43"/>
  <c r="H9" i="43"/>
  <c r="H10" i="43" l="1"/>
  <c r="G4" i="43" l="1"/>
  <c r="F12" i="43" s="1"/>
  <c r="F15" i="43" s="1"/>
  <c r="G5" i="43"/>
  <c r="F17" i="43" l="1"/>
  <c r="H5" i="43"/>
  <c r="F18" i="43"/>
  <c r="F14" i="43" l="1"/>
  <c r="H14" i="43" s="1"/>
  <c r="H17" i="43"/>
  <c r="H18" i="43"/>
  <c r="H15" i="43"/>
  <c r="H12" i="43"/>
  <c r="H20" i="43" l="1"/>
  <c r="H32" i="43"/>
  <c r="H11" i="43" l="1"/>
  <c r="H19" i="43" l="1"/>
  <c r="H21" i="43" s="1"/>
  <c r="H28" i="43"/>
  <c r="H33" i="43" s="1"/>
  <c r="H34" i="43" s="1"/>
  <c r="H35" i="43" s="1"/>
  <c r="H23" i="43" l="1"/>
  <c r="H22" i="43" s="1"/>
</calcChain>
</file>

<file path=xl/sharedStrings.xml><?xml version="1.0" encoding="utf-8"?>
<sst xmlns="http://schemas.openxmlformats.org/spreadsheetml/2006/main" count="81" uniqueCount="58">
  <si>
    <t>Единица измерения</t>
  </si>
  <si>
    <t>ВСЕГО с НДС:</t>
  </si>
  <si>
    <t xml:space="preserve">Цена за единицу, руб. </t>
  </si>
  <si>
    <t>№ этапа</t>
  </si>
  <si>
    <t>Наименование услуги</t>
  </si>
  <si>
    <t xml:space="preserve">Объем </t>
  </si>
  <si>
    <t>КОММЕРЧЕСКОЕ ПРЕДЛОЖЕНИЕ</t>
  </si>
  <si>
    <t>Если участник закупки не является плательщиком НДС в колонке "НДС, руб" проставить "0"</t>
  </si>
  <si>
    <t>Подпись:______________________________/Должность,Фамилия И.О./</t>
  </si>
  <si>
    <t xml:space="preserve">                                           мп</t>
  </si>
  <si>
    <t>№</t>
  </si>
  <si>
    <t>СПРАВОЧНО:</t>
  </si>
  <si>
    <t>Операция</t>
  </si>
  <si>
    <t>1</t>
  </si>
  <si>
    <t>Срок аренды, сут</t>
  </si>
  <si>
    <t>сут</t>
  </si>
  <si>
    <t>Период аренды</t>
  </si>
  <si>
    <t>2.1</t>
  </si>
  <si>
    <t>Предоставление в аренду дизель-генераторных установок ДГУ-500 кВт/625кВА  (для резерва)</t>
  </si>
  <si>
    <t>Предоставление обслуживающего персонала</t>
  </si>
  <si>
    <t>3.1</t>
  </si>
  <si>
    <t>ИТОГО стоимость аренды, без НДС:</t>
  </si>
  <si>
    <t>Общая сумма арендной платы по Договору, не может превышать итоговую стоимость,  указанную в настоящем Приложении.</t>
  </si>
  <si>
    <t>В период невозможности эксплуатации объекта аренды по обстоятельствам, за которые отвечает Арендатор, арендная плата Арендодателю выплачивается в сниженном размере. Сниженный размер арендной платы определяется как стоимость предоставления в аренду дизель-генераторных установок ДГУ-500 кВт/625кВА  для резерва за обе дизель-генераторные установки.</t>
  </si>
  <si>
    <t xml:space="preserve">Наименование </t>
  </si>
  <si>
    <t xml:space="preserve">Кол-во </t>
  </si>
  <si>
    <t>***Стоимость мобилизации и демобилизации включена в стоимость аренды. Арендодатель несет ответственность и осуществляет перевозку объекта аренды с базы Арендодателя на место эксплуатации объекта аренды, перевозку между объектами строительства скважин  и обратно, осуществляет мобилизацию и демобилизацию персонала до пункта сбора и обратно своими силами и за свой счет. Мобилизацию и демобилизацию персонала от пункта сбора на место эксплуатации объекта аренды  и обратно выполняет Арендатор за счет Арендодателя на основании отдельно заключенного агентского соглашения.</t>
  </si>
  <si>
    <t>Предоставление в аренду дизельных электрических станций ДЭС-500 кВт/625кВА (для работы)</t>
  </si>
  <si>
    <t>Опцион:
Опцион Арендатора в сторону увеличения объема (+) 100% от общего объема аренды;
Опцион Арендатора в сторону уменьшения объема (-) 100% от общего объема аренды.</t>
  </si>
  <si>
    <t>НДС</t>
  </si>
  <si>
    <t>2</t>
  </si>
  <si>
    <t>Ставка простоя дизель-генераторных установок ДГУ-500 кВт/625 кВА без обслуживающего персонала</t>
  </si>
  <si>
    <t>Стоимость (руб.), без НДС</t>
  </si>
  <si>
    <t>Участник закупки:______________________________________</t>
  </si>
  <si>
    <t>1.2</t>
  </si>
  <si>
    <t>2.2</t>
  </si>
  <si>
    <t>3.2</t>
  </si>
  <si>
    <t>4.1</t>
  </si>
  <si>
    <t>1.1</t>
  </si>
  <si>
    <t>3</t>
  </si>
  <si>
    <t>4</t>
  </si>
  <si>
    <t>5</t>
  </si>
  <si>
    <t>Форма 6.2к</t>
  </si>
  <si>
    <t>Аренда дизель-генераторных установок ДГУ-500 кВт/625 кВА с обслуживающим персоналом на скважине № 9 Пайяхского  Лицензионного участка, 2026г.</t>
  </si>
  <si>
    <t>Аренда дизель-генераторных установок ДГУ-500 кВт/625 кВА с обслуживающим персоналом на скважине № 9 Пайяхского  Лицензионного участка, 2027г.</t>
  </si>
  <si>
    <t>Аренда дизель-генераторной установки ДГУ-500 кВт/625 кВА с обслуживающим персоналом на скважине № 9 Пайяхского Лицензионного участка 
(для проведения ПНР буровой установки до начала буровых работ, 
Ставка - одна ДГУ в работе с предоставлением обслуживающего персонала (два человека)</t>
  </si>
  <si>
    <t>Аренда дизель-генераторных установок ДГУ-500 кВт/625 кВА с обслуживающим персоналом на скважине № 9 Пайяхского Лицензионного участка 
(Ставка - одна ДГУ находится в работе в качестве основного источника питания, две ДГУ находится в режиме «холодного резерва» с предоставлением обслуживающего персонала (два человека).</t>
  </si>
  <si>
    <t>Аренда дизель-генераторной установки ДГУ-500 кВт/625 кВА с обслуживающим персоналом на скважине № 9 Пайяхского Лицензионного участка 
(Ставка - две ДГУ в работе, два объекта аренды на постоянной основе находятся в работе в качестве основного источника бесперебойного энергоснабжения (питания), одна ДГУ находится в режиме «холодного резерва» с предоставлением обслуживающего персонала (два человека).</t>
  </si>
  <si>
    <r>
      <t xml:space="preserve">ПДО № 101-БНГРЭ-2025.
</t>
    </r>
    <r>
      <rPr>
        <b/>
        <u/>
        <sz val="10"/>
        <rFont val="Times New Roman"/>
        <family val="1"/>
        <charset val="204"/>
      </rPr>
      <t xml:space="preserve"> Лот № 2</t>
    </r>
    <r>
      <rPr>
        <u/>
        <sz val="10"/>
        <rFont val="Times New Roman"/>
        <family val="1"/>
        <charset val="204"/>
      </rPr>
      <t xml:space="preserve"> «Аренда дизель-генераторных установок ДГУ-500  кВт/625 кВА с обслуживающим персоналом на скважине № 9 Пайяхского Лицензионного участка»</t>
    </r>
  </si>
  <si>
    <t>1.3</t>
  </si>
  <si>
    <t>сут.</t>
  </si>
  <si>
    <t>25.06.2026 - 30.06.2026</t>
  </si>
  <si>
    <t>01.07.2026 – 31.12.2026</t>
  </si>
  <si>
    <t>01.01.2027 – 29.03.2027</t>
  </si>
  <si>
    <t>Мобилизация 3-х ДГУ до Объекта: Скважина №9 Пайяхского Лицензионного участка, РФ, Таймырский Долгано-Ненецкий муниципальный район справочно включено в стоимость в п.1, п. 2., п.3 ***</t>
  </si>
  <si>
    <r>
      <t xml:space="preserve">Аренда дизель-генераторных установок ДГУ-500 кВт/625 кВА с обслуживающим персоналом на скважине № 9 Пайяхского Лицензионного участка, 2026г.
Режим «В работе» до начала буровых работ 1 (одна) ДГУ-500 кВт/625 кВА с обслуживающим персоналом 2 (два) человека </t>
    </r>
    <r>
      <rPr>
        <b/>
        <sz val="10"/>
        <rFont val="Times New Roman"/>
        <family val="1"/>
        <charset val="204"/>
      </rPr>
      <t xml:space="preserve">для проведения ПНР. </t>
    </r>
  </si>
  <si>
    <t>ИТОГО 2026г. Скважина №9 Пайяхского Лицензионного участка, стоимость аренды без учета НДС</t>
  </si>
  <si>
    <t>ИТОГО 2027г. Скважина № 9 Пайяхского Лицензионного участка, стоимость аренды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</si>
</sst>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5">
    <xf numFmtId="0" fontId="0" fillId="0" borderId="0" xfId="0"/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4" borderId="1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10" fontId="1" fillId="0" borderId="4" xfId="0" applyNumberFormat="1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1" fillId="0" borderId="0" xfId="0" applyNumberFormat="1" applyFont="1"/>
    <xf numFmtId="1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view="pageBreakPreview" zoomScale="120" zoomScaleNormal="85" zoomScaleSheetLayoutView="120" workbookViewId="0">
      <selection activeCell="H22" sqref="H22"/>
    </sheetView>
  </sheetViews>
  <sheetFormatPr defaultRowHeight="12.75" x14ac:dyDescent="0.2"/>
  <cols>
    <col min="1" max="1" width="9.7109375" style="4" customWidth="1"/>
    <col min="2" max="2" width="68.7109375" style="4" customWidth="1"/>
    <col min="3" max="3" width="10.7109375" style="4" customWidth="1"/>
    <col min="4" max="6" width="13.140625" style="4" customWidth="1"/>
    <col min="7" max="7" width="12.28515625" style="1" customWidth="1"/>
    <col min="8" max="8" width="22.5703125" style="1" customWidth="1"/>
    <col min="9" max="9" width="9.28515625" style="4" bestFit="1" customWidth="1"/>
    <col min="10" max="16384" width="9.140625" style="4"/>
  </cols>
  <sheetData>
    <row r="1" spans="1:18" s="16" customFormat="1" x14ac:dyDescent="0.2">
      <c r="H1" s="4" t="s">
        <v>42</v>
      </c>
    </row>
    <row r="2" spans="1:18" s="16" customFormat="1" x14ac:dyDescent="0.2">
      <c r="H2" s="27"/>
    </row>
    <row r="3" spans="1:18" s="16" customFormat="1" x14ac:dyDescent="0.2">
      <c r="A3" s="72" t="s">
        <v>6</v>
      </c>
      <c r="B3" s="72"/>
      <c r="C3" s="72"/>
      <c r="D3" s="72"/>
      <c r="E3" s="72"/>
      <c r="F3" s="72"/>
      <c r="G3" s="72"/>
      <c r="H3" s="72"/>
    </row>
    <row r="4" spans="1:18" s="16" customFormat="1" hidden="1" x14ac:dyDescent="0.2">
      <c r="A4" s="43"/>
      <c r="B4" s="43"/>
      <c r="C4" s="43"/>
      <c r="D4" s="43"/>
      <c r="E4" s="44">
        <v>46388</v>
      </c>
      <c r="F4" s="44">
        <v>46475</v>
      </c>
      <c r="G4" s="43">
        <f>F4-E4</f>
        <v>87</v>
      </c>
      <c r="H4" s="43"/>
    </row>
    <row r="5" spans="1:18" s="16" customFormat="1" hidden="1" x14ac:dyDescent="0.2">
      <c r="A5" s="43"/>
      <c r="B5" s="43"/>
      <c r="C5" s="43"/>
      <c r="D5" s="43"/>
      <c r="E5" s="44">
        <v>46204</v>
      </c>
      <c r="F5" s="44">
        <v>46387</v>
      </c>
      <c r="G5" s="43">
        <f>F5-E5</f>
        <v>183</v>
      </c>
      <c r="H5" s="43">
        <f>G5+G4</f>
        <v>270</v>
      </c>
    </row>
    <row r="6" spans="1:18" s="16" customFormat="1" x14ac:dyDescent="0.2">
      <c r="A6" s="77" t="s">
        <v>33</v>
      </c>
      <c r="B6" s="76"/>
      <c r="C6" s="4"/>
      <c r="D6" s="4"/>
      <c r="E6" s="45"/>
      <c r="F6" s="45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s="16" customFormat="1" ht="27" customHeight="1" x14ac:dyDescent="0.2">
      <c r="A7" s="49" t="s">
        <v>48</v>
      </c>
      <c r="B7" s="49"/>
      <c r="C7" s="49"/>
      <c r="D7" s="49"/>
      <c r="E7" s="49"/>
      <c r="F7" s="49"/>
      <c r="G7" s="49"/>
      <c r="H7" s="49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spans="1:18" s="16" customFormat="1" ht="25.5" x14ac:dyDescent="0.2">
      <c r="A8" s="26" t="s">
        <v>3</v>
      </c>
      <c r="B8" s="26" t="s">
        <v>24</v>
      </c>
      <c r="C8" s="26" t="s">
        <v>0</v>
      </c>
      <c r="D8" s="26" t="s">
        <v>2</v>
      </c>
      <c r="E8" s="26" t="s">
        <v>16</v>
      </c>
      <c r="F8" s="26" t="s">
        <v>14</v>
      </c>
      <c r="G8" s="28" t="s">
        <v>25</v>
      </c>
      <c r="H8" s="28" t="s">
        <v>32</v>
      </c>
      <c r="I8" s="15"/>
      <c r="J8" s="15"/>
      <c r="K8" s="15"/>
      <c r="L8" s="15"/>
      <c r="M8" s="15"/>
      <c r="N8" s="15"/>
      <c r="O8" s="15"/>
      <c r="P8" s="15"/>
      <c r="Q8" s="15"/>
      <c r="R8" s="15"/>
    </row>
    <row r="9" spans="1:18" s="16" customFormat="1" ht="25.5" x14ac:dyDescent="0.2">
      <c r="A9" s="8">
        <v>1</v>
      </c>
      <c r="B9" s="7" t="s">
        <v>27</v>
      </c>
      <c r="C9" s="8"/>
      <c r="D9" s="78"/>
      <c r="E9" s="78"/>
      <c r="F9" s="78"/>
      <c r="G9" s="9"/>
      <c r="H9" s="79">
        <f>SUM(H10:H12)</f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</row>
    <row r="10" spans="1:18" s="16" customFormat="1" ht="51" x14ac:dyDescent="0.2">
      <c r="A10" s="80" t="s">
        <v>38</v>
      </c>
      <c r="B10" s="35" t="s">
        <v>55</v>
      </c>
      <c r="C10" s="2" t="s">
        <v>50</v>
      </c>
      <c r="D10" s="30">
        <v>0</v>
      </c>
      <c r="E10" s="2" t="s">
        <v>51</v>
      </c>
      <c r="F10" s="2">
        <v>5</v>
      </c>
      <c r="G10" s="46">
        <v>1</v>
      </c>
      <c r="H10" s="47">
        <f>G10*F10*D10</f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</row>
    <row r="11" spans="1:18" s="16" customFormat="1" ht="25.5" x14ac:dyDescent="0.2">
      <c r="A11" s="80" t="s">
        <v>34</v>
      </c>
      <c r="B11" s="35" t="s">
        <v>43</v>
      </c>
      <c r="C11" s="2" t="s">
        <v>15</v>
      </c>
      <c r="D11" s="30">
        <v>0</v>
      </c>
      <c r="E11" s="2" t="s">
        <v>52</v>
      </c>
      <c r="F11" s="2">
        <v>185</v>
      </c>
      <c r="G11" s="46">
        <v>2</v>
      </c>
      <c r="H11" s="47">
        <f>D11*F11*G11</f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pans="1:18" s="16" customFormat="1" ht="25.5" x14ac:dyDescent="0.2">
      <c r="A12" s="80" t="s">
        <v>49</v>
      </c>
      <c r="B12" s="35" t="s">
        <v>44</v>
      </c>
      <c r="C12" s="2" t="s">
        <v>15</v>
      </c>
      <c r="D12" s="30">
        <v>0</v>
      </c>
      <c r="E12" s="2" t="s">
        <v>53</v>
      </c>
      <c r="F12" s="2">
        <f>G4</f>
        <v>87</v>
      </c>
      <c r="G12" s="46">
        <v>2</v>
      </c>
      <c r="H12" s="47">
        <f>D12*F12*G12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18" s="16" customFormat="1" ht="25.5" x14ac:dyDescent="0.2">
      <c r="A13" s="8">
        <v>2</v>
      </c>
      <c r="B13" s="7" t="s">
        <v>18</v>
      </c>
      <c r="C13" s="8"/>
      <c r="D13" s="78"/>
      <c r="E13" s="78"/>
      <c r="F13" s="78"/>
      <c r="G13" s="9"/>
      <c r="H13" s="79">
        <f>SUM(H14:H15)</f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1:18" s="16" customFormat="1" ht="25.5" x14ac:dyDescent="0.2">
      <c r="A14" s="80" t="s">
        <v>17</v>
      </c>
      <c r="B14" s="35" t="s">
        <v>43</v>
      </c>
      <c r="C14" s="2" t="s">
        <v>15</v>
      </c>
      <c r="D14" s="30">
        <v>0</v>
      </c>
      <c r="E14" s="2" t="s">
        <v>52</v>
      </c>
      <c r="F14" s="2">
        <f>F11</f>
        <v>185</v>
      </c>
      <c r="G14" s="46">
        <v>1</v>
      </c>
      <c r="H14" s="47">
        <f>D14*F14*G14</f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</row>
    <row r="15" spans="1:18" s="16" customFormat="1" ht="25.5" x14ac:dyDescent="0.2">
      <c r="A15" s="80" t="s">
        <v>35</v>
      </c>
      <c r="B15" s="35" t="s">
        <v>44</v>
      </c>
      <c r="C15" s="2" t="s">
        <v>15</v>
      </c>
      <c r="D15" s="30">
        <v>0</v>
      </c>
      <c r="E15" s="2" t="s">
        <v>53</v>
      </c>
      <c r="F15" s="2">
        <f>F12</f>
        <v>87</v>
      </c>
      <c r="G15" s="46">
        <v>1</v>
      </c>
      <c r="H15" s="47">
        <f>D15*F15*G15</f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</row>
    <row r="16" spans="1:18" s="16" customFormat="1" x14ac:dyDescent="0.2">
      <c r="A16" s="8">
        <v>3</v>
      </c>
      <c r="B16" s="7" t="s">
        <v>19</v>
      </c>
      <c r="C16" s="8"/>
      <c r="D16" s="78"/>
      <c r="E16" s="78"/>
      <c r="F16" s="78"/>
      <c r="G16" s="9"/>
      <c r="H16" s="79">
        <f>SUM(H17:H18)</f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</row>
    <row r="17" spans="1:18" s="16" customFormat="1" ht="25.5" x14ac:dyDescent="0.2">
      <c r="A17" s="80" t="s">
        <v>20</v>
      </c>
      <c r="B17" s="35" t="s">
        <v>43</v>
      </c>
      <c r="C17" s="2" t="s">
        <v>15</v>
      </c>
      <c r="D17" s="30">
        <v>0</v>
      </c>
      <c r="E17" s="2" t="s">
        <v>52</v>
      </c>
      <c r="F17" s="2">
        <f>F11</f>
        <v>185</v>
      </c>
      <c r="G17" s="46">
        <v>2</v>
      </c>
      <c r="H17" s="47">
        <f>D17*F17*G17</f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1:18" s="16" customFormat="1" ht="25.5" x14ac:dyDescent="0.2">
      <c r="A18" s="80" t="s">
        <v>36</v>
      </c>
      <c r="B18" s="35" t="s">
        <v>44</v>
      </c>
      <c r="C18" s="2" t="s">
        <v>15</v>
      </c>
      <c r="D18" s="30">
        <v>0</v>
      </c>
      <c r="E18" s="2" t="s">
        <v>53</v>
      </c>
      <c r="F18" s="2">
        <f>F12</f>
        <v>87</v>
      </c>
      <c r="G18" s="46">
        <v>2</v>
      </c>
      <c r="H18" s="47">
        <f>D18*F18*G18</f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</row>
    <row r="19" spans="1:18" s="16" customFormat="1" x14ac:dyDescent="0.2">
      <c r="A19" s="26">
        <v>4</v>
      </c>
      <c r="B19" s="81" t="s">
        <v>56</v>
      </c>
      <c r="C19" s="81"/>
      <c r="D19" s="81"/>
      <c r="E19" s="81"/>
      <c r="F19" s="81"/>
      <c r="G19" s="81"/>
      <c r="H19" s="36">
        <f>H11+H14+H17+H10</f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</row>
    <row r="20" spans="1:18" s="16" customFormat="1" x14ac:dyDescent="0.2">
      <c r="A20" s="25" t="s">
        <v>37</v>
      </c>
      <c r="B20" s="81" t="s">
        <v>57</v>
      </c>
      <c r="C20" s="81"/>
      <c r="D20" s="81"/>
      <c r="E20" s="81"/>
      <c r="F20" s="81"/>
      <c r="G20" s="81"/>
      <c r="H20" s="36">
        <f>H18+H15+H12</f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</row>
    <row r="21" spans="1:18" s="16" customFormat="1" x14ac:dyDescent="0.2">
      <c r="A21" s="8">
        <v>5</v>
      </c>
      <c r="B21" s="61" t="s">
        <v>21</v>
      </c>
      <c r="C21" s="62"/>
      <c r="D21" s="62"/>
      <c r="E21" s="62"/>
      <c r="F21" s="62"/>
      <c r="G21" s="63"/>
      <c r="H21" s="33">
        <f>H20+H19</f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</row>
    <row r="22" spans="1:18" s="16" customFormat="1" x14ac:dyDescent="0.2">
      <c r="A22" s="26">
        <v>6</v>
      </c>
      <c r="B22" s="82" t="s">
        <v>29</v>
      </c>
      <c r="C22" s="82"/>
      <c r="D22" s="82"/>
      <c r="E22" s="82"/>
      <c r="F22" s="82"/>
      <c r="G22" s="83">
        <v>0.22</v>
      </c>
      <c r="H22" s="34">
        <f>H23-H21</f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</row>
    <row r="23" spans="1:18" s="16" customFormat="1" x14ac:dyDescent="0.2">
      <c r="A23" s="8">
        <v>7</v>
      </c>
      <c r="B23" s="84" t="s">
        <v>1</v>
      </c>
      <c r="C23" s="84"/>
      <c r="D23" s="84"/>
      <c r="E23" s="84"/>
      <c r="F23" s="84"/>
      <c r="G23" s="84"/>
      <c r="H23" s="33">
        <f>H21*1.22</f>
        <v>0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4" spans="1:18" s="16" customFormat="1" x14ac:dyDescent="0.2">
      <c r="A24" s="10"/>
      <c r="B24" s="11"/>
      <c r="C24" s="10"/>
      <c r="D24" s="12"/>
      <c r="E24" s="12"/>
      <c r="F24" s="12"/>
      <c r="G24" s="13"/>
      <c r="H24" s="14"/>
      <c r="I24" s="15"/>
      <c r="J24" s="15"/>
      <c r="K24" s="15"/>
      <c r="L24" s="15"/>
      <c r="M24" s="15"/>
      <c r="N24" s="15"/>
      <c r="O24" s="15"/>
      <c r="P24" s="15"/>
      <c r="Q24" s="15"/>
      <c r="R24" s="15"/>
    </row>
    <row r="25" spans="1:18" s="16" customFormat="1" x14ac:dyDescent="0.2">
      <c r="A25" s="23"/>
      <c r="B25" s="11"/>
      <c r="C25" s="10"/>
      <c r="D25" s="10"/>
      <c r="E25" s="10"/>
      <c r="F25" s="10"/>
      <c r="G25" s="13"/>
      <c r="H25" s="24"/>
      <c r="I25" s="15"/>
      <c r="J25" s="15"/>
      <c r="K25" s="15"/>
      <c r="L25" s="15"/>
      <c r="M25" s="15"/>
      <c r="N25" s="15"/>
      <c r="O25" s="15"/>
      <c r="P25" s="15"/>
      <c r="Q25" s="15"/>
      <c r="R25" s="15"/>
    </row>
    <row r="26" spans="1:18" s="16" customFormat="1" ht="25.5" x14ac:dyDescent="0.2">
      <c r="A26" s="25" t="s">
        <v>10</v>
      </c>
      <c r="B26" s="26" t="s">
        <v>4</v>
      </c>
      <c r="C26" s="26" t="s">
        <v>0</v>
      </c>
      <c r="D26" s="26" t="s">
        <v>2</v>
      </c>
      <c r="E26" s="66" t="s">
        <v>5</v>
      </c>
      <c r="F26" s="67"/>
      <c r="G26" s="68"/>
      <c r="H26" s="28" t="s">
        <v>32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</row>
    <row r="27" spans="1:18" s="16" customFormat="1" ht="18.75" customHeight="1" x14ac:dyDescent="0.2">
      <c r="A27" s="73" t="s">
        <v>11</v>
      </c>
      <c r="B27" s="74"/>
      <c r="C27" s="74"/>
      <c r="D27" s="74"/>
      <c r="E27" s="74"/>
      <c r="F27" s="74"/>
      <c r="G27" s="74"/>
      <c r="H27" s="75"/>
      <c r="I27" s="15"/>
      <c r="J27" s="15"/>
      <c r="K27" s="15"/>
      <c r="L27" s="15"/>
      <c r="M27" s="15"/>
      <c r="N27" s="15"/>
      <c r="O27" s="15"/>
      <c r="P27" s="15"/>
      <c r="Q27" s="15"/>
      <c r="R27" s="15"/>
    </row>
    <row r="28" spans="1:18" s="16" customFormat="1" ht="38.25" x14ac:dyDescent="0.2">
      <c r="A28" s="25" t="s">
        <v>13</v>
      </c>
      <c r="B28" s="5" t="s">
        <v>54</v>
      </c>
      <c r="C28" s="2" t="s">
        <v>12</v>
      </c>
      <c r="D28" s="30">
        <v>0</v>
      </c>
      <c r="E28" s="69">
        <v>1</v>
      </c>
      <c r="F28" s="70"/>
      <c r="G28" s="71"/>
      <c r="H28" s="34">
        <f t="shared" ref="H28" si="0">D28*E28</f>
        <v>0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</row>
    <row r="29" spans="1:18" s="16" customFormat="1" ht="63.75" x14ac:dyDescent="0.2">
      <c r="A29" s="41" t="s">
        <v>30</v>
      </c>
      <c r="B29" s="5" t="s">
        <v>45</v>
      </c>
      <c r="C29" s="2" t="s">
        <v>15</v>
      </c>
      <c r="D29" s="30"/>
      <c r="E29" s="69">
        <v>1</v>
      </c>
      <c r="F29" s="70"/>
      <c r="G29" s="71"/>
      <c r="H29" s="42"/>
      <c r="I29" s="15"/>
      <c r="J29" s="15"/>
      <c r="K29" s="15"/>
      <c r="L29" s="15"/>
      <c r="M29" s="15"/>
      <c r="N29" s="15"/>
      <c r="O29" s="15"/>
      <c r="P29" s="15"/>
      <c r="Q29" s="15"/>
      <c r="R29" s="15"/>
    </row>
    <row r="30" spans="1:18" s="16" customFormat="1" ht="63.75" x14ac:dyDescent="0.2">
      <c r="A30" s="41" t="s">
        <v>39</v>
      </c>
      <c r="B30" s="5" t="s">
        <v>46</v>
      </c>
      <c r="C30" s="2" t="s">
        <v>15</v>
      </c>
      <c r="D30" s="30"/>
      <c r="E30" s="69">
        <v>1</v>
      </c>
      <c r="F30" s="70"/>
      <c r="G30" s="71"/>
      <c r="H30" s="42"/>
      <c r="I30" s="15"/>
      <c r="J30" s="15"/>
      <c r="K30" s="15"/>
      <c r="L30" s="15"/>
      <c r="M30" s="15"/>
      <c r="N30" s="15"/>
      <c r="O30" s="15"/>
      <c r="P30" s="15"/>
      <c r="Q30" s="15"/>
      <c r="R30" s="15"/>
    </row>
    <row r="31" spans="1:18" s="16" customFormat="1" ht="76.5" x14ac:dyDescent="0.2">
      <c r="A31" s="41" t="s">
        <v>40</v>
      </c>
      <c r="B31" s="5" t="s">
        <v>47</v>
      </c>
      <c r="C31" s="2" t="s">
        <v>15</v>
      </c>
      <c r="D31" s="30"/>
      <c r="E31" s="69">
        <v>1</v>
      </c>
      <c r="F31" s="70"/>
      <c r="G31" s="71"/>
      <c r="H31" s="42"/>
      <c r="I31" s="15"/>
      <c r="J31" s="15"/>
      <c r="K31" s="15"/>
      <c r="L31" s="15"/>
      <c r="M31" s="15"/>
      <c r="N31" s="15"/>
      <c r="O31" s="15"/>
      <c r="P31" s="15"/>
      <c r="Q31" s="15"/>
      <c r="R31" s="15"/>
    </row>
    <row r="32" spans="1:18" s="16" customFormat="1" ht="33" hidden="1" customHeight="1" x14ac:dyDescent="0.2">
      <c r="A32" s="41" t="s">
        <v>41</v>
      </c>
      <c r="B32" s="5" t="s">
        <v>31</v>
      </c>
      <c r="C32" s="2" t="s">
        <v>15</v>
      </c>
      <c r="D32" s="30">
        <v>0</v>
      </c>
      <c r="E32" s="69">
        <v>3</v>
      </c>
      <c r="F32" s="70"/>
      <c r="G32" s="71"/>
      <c r="H32" s="42">
        <f>E32*D32</f>
        <v>0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</row>
    <row r="33" spans="1:22" s="16" customFormat="1" hidden="1" x14ac:dyDescent="0.2">
      <c r="A33" s="6">
        <v>2</v>
      </c>
      <c r="B33" s="37" t="s">
        <v>21</v>
      </c>
      <c r="C33" s="38"/>
      <c r="D33" s="38"/>
      <c r="E33" s="38"/>
      <c r="F33" s="38"/>
      <c r="G33" s="39"/>
      <c r="H33" s="31">
        <f>SUM(H28:H28)</f>
        <v>0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</row>
    <row r="34" spans="1:22" s="16" customFormat="1" hidden="1" x14ac:dyDescent="0.2">
      <c r="A34" s="3">
        <v>3</v>
      </c>
      <c r="B34" s="64" t="s">
        <v>29</v>
      </c>
      <c r="C34" s="65"/>
      <c r="D34" s="65"/>
      <c r="E34" s="65"/>
      <c r="F34" s="65"/>
      <c r="G34" s="40">
        <v>0.2</v>
      </c>
      <c r="H34" s="32">
        <f>H33*G34</f>
        <v>0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</row>
    <row r="35" spans="1:22" s="16" customFormat="1" hidden="1" x14ac:dyDescent="0.2">
      <c r="A35" s="8">
        <v>4</v>
      </c>
      <c r="B35" s="61" t="s">
        <v>1</v>
      </c>
      <c r="C35" s="62"/>
      <c r="D35" s="62"/>
      <c r="E35" s="62"/>
      <c r="F35" s="62"/>
      <c r="G35" s="63"/>
      <c r="H35" s="33">
        <f>H33+H34</f>
        <v>0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</row>
    <row r="36" spans="1:22" s="16" customFormat="1" ht="19.5" customHeight="1" thickBot="1" x14ac:dyDescent="0.25">
      <c r="I36" s="15"/>
      <c r="J36" s="15"/>
      <c r="K36" s="15"/>
      <c r="L36" s="15"/>
      <c r="M36" s="15"/>
      <c r="N36" s="15"/>
      <c r="O36" s="15"/>
      <c r="P36" s="15"/>
      <c r="Q36" s="15"/>
      <c r="R36" s="15"/>
    </row>
    <row r="37" spans="1:22" s="16" customFormat="1" x14ac:dyDescent="0.2">
      <c r="A37" s="50" t="s">
        <v>22</v>
      </c>
      <c r="B37" s="51"/>
      <c r="C37" s="51"/>
      <c r="D37" s="51"/>
      <c r="E37" s="51"/>
      <c r="F37" s="51"/>
      <c r="G37" s="51"/>
      <c r="H37" s="52"/>
      <c r="I37" s="15"/>
      <c r="J37" s="15"/>
      <c r="K37" s="15"/>
      <c r="L37" s="15"/>
      <c r="M37" s="15"/>
      <c r="N37" s="15"/>
      <c r="O37" s="15"/>
      <c r="P37" s="15"/>
      <c r="Q37" s="15"/>
      <c r="R37" s="15"/>
    </row>
    <row r="38" spans="1:22" s="16" customFormat="1" ht="13.5" thickBot="1" x14ac:dyDescent="0.25">
      <c r="A38" s="53"/>
      <c r="B38" s="54"/>
      <c r="C38" s="54"/>
      <c r="D38" s="54"/>
      <c r="E38" s="54"/>
      <c r="F38" s="54"/>
      <c r="G38" s="54"/>
      <c r="H38" s="55"/>
      <c r="I38" s="15"/>
      <c r="J38" s="15"/>
      <c r="K38" s="15"/>
      <c r="L38" s="15"/>
      <c r="M38" s="15"/>
      <c r="N38" s="15"/>
      <c r="O38" s="15"/>
      <c r="P38" s="15"/>
      <c r="Q38" s="15"/>
      <c r="R38" s="15"/>
    </row>
    <row r="39" spans="1:22" s="16" customFormat="1" x14ac:dyDescent="0.2">
      <c r="A39" s="56"/>
      <c r="B39" s="56"/>
      <c r="C39" s="56"/>
      <c r="D39" s="56"/>
      <c r="E39" s="56"/>
      <c r="F39" s="56"/>
      <c r="G39" s="56"/>
      <c r="H39" s="56"/>
      <c r="I39" s="15"/>
      <c r="J39" s="15"/>
      <c r="K39" s="15"/>
      <c r="L39" s="15"/>
      <c r="M39" s="15"/>
      <c r="N39" s="15"/>
      <c r="O39" s="15"/>
      <c r="P39" s="15"/>
      <c r="Q39" s="15"/>
      <c r="R39" s="15"/>
    </row>
    <row r="40" spans="1:22" s="16" customFormat="1" ht="53.25" customHeight="1" x14ac:dyDescent="0.2">
      <c r="A40" s="57" t="s">
        <v>26</v>
      </c>
      <c r="B40" s="57"/>
      <c r="C40" s="57"/>
      <c r="D40" s="57"/>
      <c r="E40" s="57"/>
      <c r="F40" s="57"/>
      <c r="G40" s="57"/>
      <c r="H40" s="58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1:22" s="16" customFormat="1" ht="38.25" customHeight="1" x14ac:dyDescent="0.2">
      <c r="A41" s="59" t="s">
        <v>28</v>
      </c>
      <c r="B41" s="59"/>
      <c r="C41" s="59"/>
      <c r="D41" s="59"/>
      <c r="E41" s="59"/>
      <c r="F41" s="59"/>
      <c r="G41" s="59"/>
      <c r="H41" s="59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2" spans="1:22" s="16" customFormat="1" x14ac:dyDescent="0.2">
      <c r="A42" s="60" t="s">
        <v>23</v>
      </c>
      <c r="B42" s="60"/>
      <c r="C42" s="60"/>
      <c r="D42" s="60"/>
      <c r="E42" s="60"/>
      <c r="F42" s="60"/>
      <c r="G42" s="60"/>
      <c r="H42" s="60"/>
      <c r="I42" s="15"/>
      <c r="J42" s="15"/>
      <c r="K42" s="15"/>
      <c r="L42" s="15"/>
      <c r="M42" s="15"/>
      <c r="N42" s="15"/>
      <c r="O42" s="15"/>
      <c r="P42" s="15"/>
      <c r="Q42" s="15"/>
      <c r="R42" s="15"/>
    </row>
    <row r="43" spans="1:22" s="16" customFormat="1" x14ac:dyDescent="0.2">
      <c r="A43" s="60"/>
      <c r="B43" s="60"/>
      <c r="C43" s="60"/>
      <c r="D43" s="60"/>
      <c r="E43" s="60"/>
      <c r="F43" s="60"/>
      <c r="G43" s="60"/>
      <c r="H43" s="60"/>
      <c r="I43" s="15"/>
      <c r="J43" s="15"/>
      <c r="K43" s="15"/>
      <c r="L43" s="15"/>
      <c r="M43" s="15"/>
      <c r="N43" s="15"/>
      <c r="O43" s="15"/>
      <c r="P43" s="15"/>
      <c r="Q43" s="15"/>
      <c r="R43" s="15"/>
    </row>
    <row r="44" spans="1:22" s="16" customFormat="1" x14ac:dyDescent="0.2">
      <c r="A44" s="29"/>
      <c r="B44" s="29"/>
      <c r="C44" s="29"/>
      <c r="D44" s="29"/>
      <c r="E44" s="29"/>
      <c r="F44" s="29"/>
      <c r="G44" s="29"/>
      <c r="H44" s="29"/>
      <c r="I44" s="15"/>
      <c r="J44" s="15"/>
      <c r="K44" s="15"/>
      <c r="L44" s="15"/>
      <c r="M44" s="15"/>
      <c r="N44" s="15"/>
      <c r="O44" s="15"/>
      <c r="P44" s="15"/>
      <c r="Q44" s="15"/>
      <c r="R44" s="15"/>
    </row>
    <row r="45" spans="1:22" s="16" customFormat="1" x14ac:dyDescent="0.2">
      <c r="A45" s="29"/>
      <c r="B45" s="29"/>
      <c r="C45" s="29"/>
      <c r="D45" s="29"/>
      <c r="E45" s="29"/>
      <c r="F45" s="29"/>
      <c r="G45" s="29"/>
      <c r="H45" s="29"/>
      <c r="I45" s="15"/>
      <c r="J45" s="15"/>
      <c r="K45" s="15"/>
      <c r="L45" s="15"/>
      <c r="M45" s="15"/>
      <c r="N45" s="15"/>
      <c r="O45" s="15"/>
      <c r="P45" s="15"/>
      <c r="Q45" s="15"/>
      <c r="R45" s="15"/>
    </row>
    <row r="46" spans="1:22" s="17" customFormat="1" x14ac:dyDescent="0.2">
      <c r="A46" s="16" t="s">
        <v>7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4"/>
      <c r="U46" s="4"/>
    </row>
    <row r="47" spans="1:22" s="17" customFormat="1" x14ac:dyDescent="0.2">
      <c r="A47" s="18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s="22" customFormat="1" x14ac:dyDescent="0.2">
      <c r="A48" s="19"/>
      <c r="B48" s="48" t="s">
        <v>8</v>
      </c>
      <c r="C48" s="48"/>
      <c r="D48" s="48"/>
      <c r="E48" s="20"/>
      <c r="F48" s="20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s="22" customFormat="1" x14ac:dyDescent="0.2">
      <c r="A49" s="19"/>
      <c r="B49" s="48" t="s">
        <v>9</v>
      </c>
      <c r="C49" s="48"/>
      <c r="D49" s="48"/>
      <c r="E49" s="20"/>
      <c r="F49" s="20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</sheetData>
  <mergeCells count="23">
    <mergeCell ref="A3:H3"/>
    <mergeCell ref="B34:F34"/>
    <mergeCell ref="B35:G35"/>
    <mergeCell ref="A27:H27"/>
    <mergeCell ref="E32:G32"/>
    <mergeCell ref="E31:G31"/>
    <mergeCell ref="B21:G21"/>
    <mergeCell ref="B49:D49"/>
    <mergeCell ref="A7:H7"/>
    <mergeCell ref="B48:D48"/>
    <mergeCell ref="A37:H38"/>
    <mergeCell ref="A39:H39"/>
    <mergeCell ref="A40:H40"/>
    <mergeCell ref="A41:H41"/>
    <mergeCell ref="A42:H43"/>
    <mergeCell ref="B19:G19"/>
    <mergeCell ref="B23:G23"/>
    <mergeCell ref="B22:F22"/>
    <mergeCell ref="E26:G26"/>
    <mergeCell ref="E28:G28"/>
    <mergeCell ref="B20:G20"/>
    <mergeCell ref="E29:G29"/>
    <mergeCell ref="E30:G30"/>
  </mergeCells>
  <phoneticPr fontId="0" type="noConversion"/>
  <printOptions horizontalCentered="1"/>
  <pageMargins left="0" right="0" top="0" bottom="0" header="0.31496062992125984" footer="0.31496062992125984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6.2к</vt:lpstr>
      <vt:lpstr>'6.2к'!Область_печати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Коровин Александр Владимирович</cp:lastModifiedBy>
  <cp:lastPrinted>2026-01-14T14:02:16Z</cp:lastPrinted>
  <dcterms:created xsi:type="dcterms:W3CDTF">2005-05-03T05:07:13Z</dcterms:created>
  <dcterms:modified xsi:type="dcterms:W3CDTF">2026-01-14T14:06:45Z</dcterms:modified>
</cp:coreProperties>
</file>